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10247891\OneDrive - Politecnico di Milano\10247891_home\Documents\Assicurazioni - Gara 2023\Capitolati\"/>
    </mc:Choice>
  </mc:AlternateContent>
  <xr:revisionPtr revIDLastSave="0" documentId="13_ncr:1_{CA0AC791-0513-4C70-8755-62D9F1980F42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Lotto 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0" i="1" l="1"/>
  <c r="G10" i="1"/>
  <c r="D11" i="1"/>
  <c r="G11" i="1"/>
  <c r="D12" i="1"/>
  <c r="G12" i="1"/>
  <c r="D13" i="1"/>
  <c r="G13" i="1"/>
  <c r="G15" i="1"/>
  <c r="G17" i="1"/>
  <c r="G16" i="1"/>
  <c r="D15" i="1"/>
  <c r="D16" i="1"/>
  <c r="B22" i="1"/>
  <c r="D14" i="1"/>
  <c r="B21" i="1"/>
  <c r="G18" i="1"/>
  <c r="G14" i="1"/>
</calcChain>
</file>

<file path=xl/sharedStrings.xml><?xml version="1.0" encoding="utf-8"?>
<sst xmlns="http://schemas.openxmlformats.org/spreadsheetml/2006/main" count="23" uniqueCount="23">
  <si>
    <t>Scheda OFFERTA – Lotto 1</t>
  </si>
  <si>
    <t>Beni assicurati</t>
  </si>
  <si>
    <t>Somma assicurata</t>
  </si>
  <si>
    <t>Tasso annuo imponibile promille (*)</t>
  </si>
  <si>
    <t>Premio annuo imponibile</t>
  </si>
  <si>
    <t>Tasso annuo imponibile promille</t>
  </si>
  <si>
    <t>Terrorismo Sabotaggio</t>
  </si>
  <si>
    <t>Opere d’arte</t>
  </si>
  <si>
    <t>Libri  (garanzia  a  primo rischio assoluto )</t>
  </si>
  <si>
    <t>(*): va indicato il tasso annuo imponibile promille globale, comprensivo cioè del tasso annuo imponibile riferito al rischio Terrorismo Sabotaggio.</t>
  </si>
  <si>
    <t>Imposta</t>
  </si>
  <si>
    <t>Premio annuo lordo</t>
  </si>
  <si>
    <t>TOTALE premio annuo</t>
  </si>
  <si>
    <t>VALORE DA INSERIRE IN PIATTAFORMA SINTEL COME VALORE ECONOMICO OFFERTO</t>
  </si>
  <si>
    <t>IMPORTO ANNUO A BASE D’ASTA PER LOTTO 1</t>
  </si>
  <si>
    <t>POLIZZA ALL RISKS</t>
  </si>
  <si>
    <t>Beni Mobili</t>
  </si>
  <si>
    <t xml:space="preserve">Beni Immobili </t>
  </si>
  <si>
    <t>TOTALE premio periodo 30/9/2024 - 31/12/2024</t>
  </si>
  <si>
    <t>TOTALE premio 69 mesi (valore massimo appalto)</t>
  </si>
  <si>
    <t>IMPORTO TOTALE A BASE D’ASTA PER LOTTO 1 (esclusa proroga tecnica)</t>
  </si>
  <si>
    <t>IMPORTO TOTALE A BASE D’ASTA PER LOTTO 1 (compresa proroga tecnica)</t>
  </si>
  <si>
    <t>TOTALE premio 63 mesi (30/9/2024 - 31/12/2029)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</si>
</sst>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.000%"/>
    <numFmt numFmtId="165" formatCode="0.0000"/>
  </numFmts>
  <fonts count="13">
    <font>
      <sz val="12"/>
      <color theme="1"/>
      <name val="Calibri"/>
      <family val="2"/>
      <charset val="13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000000"/>
      <name val="Arial Narrow"/>
    </font>
    <font>
      <sz val="10"/>
      <color rgb="FF000000"/>
      <name val="Arial"/>
    </font>
    <font>
      <b/>
      <sz val="14"/>
      <color theme="1"/>
      <name val="Arial Narrow"/>
    </font>
    <font>
      <sz val="10"/>
      <color rgb="FF000000"/>
      <name val="Verdana"/>
    </font>
    <font>
      <sz val="11"/>
      <color rgb="FF000000"/>
      <name val="Arial Narrow"/>
    </font>
    <font>
      <b/>
      <sz val="11"/>
      <color rgb="FF000000"/>
      <name val="Arial Narrow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name val="Calibri"/>
      <family val="2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3F3F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</fills>
  <borders count="12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1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33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5" xfId="0" applyBorder="1" applyAlignment="1">
      <alignment vertical="center"/>
    </xf>
    <xf numFmtId="165" fontId="0" fillId="3" borderId="5" xfId="0" applyNumberFormat="1" applyFill="1" applyBorder="1" applyAlignment="1" applyProtection="1">
      <alignment vertical="center"/>
      <protection locked="0"/>
    </xf>
    <xf numFmtId="44" fontId="0" fillId="0" borderId="5" xfId="1" applyFont="1" applyBorder="1" applyAlignment="1">
      <alignment vertical="center"/>
    </xf>
    <xf numFmtId="0" fontId="0" fillId="3" borderId="5" xfId="0" applyFill="1" applyBorder="1" applyAlignment="1" applyProtection="1">
      <alignment vertical="center"/>
      <protection locked="0"/>
    </xf>
    <xf numFmtId="164" fontId="0" fillId="0" borderId="5" xfId="2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44" fontId="0" fillId="0" borderId="0" xfId="1" applyFont="1" applyBorder="1" applyAlignment="1">
      <alignment vertical="center"/>
    </xf>
    <xf numFmtId="165" fontId="0" fillId="0" borderId="0" xfId="0" applyNumberFormat="1" applyFill="1" applyBorder="1" applyAlignment="1" applyProtection="1">
      <alignment vertical="center"/>
      <protection locked="0"/>
    </xf>
    <xf numFmtId="44" fontId="2" fillId="0" borderId="0" xfId="1" applyFont="1" applyBorder="1" applyAlignment="1">
      <alignment vertical="center"/>
    </xf>
    <xf numFmtId="0" fontId="0" fillId="0" borderId="0" xfId="0" applyFill="1" applyBorder="1" applyAlignment="1" applyProtection="1">
      <alignment vertical="center"/>
      <protection locked="0"/>
    </xf>
    <xf numFmtId="164" fontId="0" fillId="0" borderId="0" xfId="2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44" fontId="2" fillId="4" borderId="0" xfId="1" applyFont="1" applyFill="1" applyBorder="1" applyAlignment="1">
      <alignment vertical="center"/>
    </xf>
    <xf numFmtId="0" fontId="0" fillId="4" borderId="0" xfId="0" applyFill="1" applyAlignment="1">
      <alignment vertical="center"/>
    </xf>
    <xf numFmtId="0" fontId="11" fillId="0" borderId="0" xfId="0" applyFont="1" applyAlignment="1">
      <alignment vertical="center"/>
    </xf>
    <xf numFmtId="0" fontId="0" fillId="0" borderId="5" xfId="0" applyBorder="1" applyAlignment="1">
      <alignment vertical="center" wrapText="1"/>
    </xf>
    <xf numFmtId="44" fontId="12" fillId="0" borderId="5" xfId="1" applyFont="1" applyBorder="1" applyAlignment="1">
      <alignment vertical="center"/>
    </xf>
    <xf numFmtId="0" fontId="5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5" fillId="2" borderId="9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11"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Normale" xfId="0" builtinId="0"/>
    <cellStyle name="Percentuale" xfId="2" builtinId="5"/>
    <cellStyle name="Valuta" xfId="1" builtinId="4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4"/>
  <sheetViews>
    <sheetView tabSelected="1" topLeftCell="A8" workbookViewId="0">
      <selection activeCell="G17" sqref="G17"/>
    </sheetView>
  </sheetViews>
  <sheetFormatPr defaultColWidth="10.6640625" defaultRowHeight="15.5"/>
  <cols>
    <col min="1" max="1" width="43.6640625" style="7" customWidth="1"/>
    <col min="2" max="2" width="18.1640625" style="7" customWidth="1"/>
    <col min="3" max="3" width="10.33203125" style="7" bestFit="1" customWidth="1"/>
    <col min="4" max="4" width="16.5" style="7" bestFit="1" customWidth="1"/>
    <col min="5" max="5" width="10.33203125" style="7" bestFit="1" customWidth="1"/>
    <col min="6" max="6" width="10.83203125" style="7"/>
    <col min="7" max="7" width="18.1640625" style="7" bestFit="1" customWidth="1"/>
    <col min="8" max="16384" width="10.6640625" style="7"/>
  </cols>
  <sheetData>
    <row r="1" spans="1:7" ht="22.5">
      <c r="A1" s="1"/>
    </row>
    <row r="2" spans="1:7">
      <c r="A2" s="2"/>
    </row>
    <row r="3" spans="1:7">
      <c r="A3" s="25" t="s">
        <v>0</v>
      </c>
      <c r="B3" s="26"/>
      <c r="C3" s="26"/>
      <c r="D3" s="26"/>
      <c r="E3" s="26"/>
      <c r="F3" s="26"/>
      <c r="G3" s="27"/>
    </row>
    <row r="4" spans="1:7" ht="18">
      <c r="A4" s="28" t="s">
        <v>15</v>
      </c>
      <c r="B4" s="29"/>
      <c r="C4" s="29"/>
      <c r="D4" s="29"/>
      <c r="E4" s="29"/>
      <c r="F4" s="29"/>
      <c r="G4" s="30"/>
    </row>
    <row r="5" spans="1:7">
      <c r="A5" s="3"/>
    </row>
    <row r="6" spans="1:7" ht="16" thickBot="1">
      <c r="A6" s="4"/>
    </row>
    <row r="7" spans="1:7" ht="42.5" thickTop="1">
      <c r="A7" s="31" t="s">
        <v>1</v>
      </c>
      <c r="B7" s="31" t="s">
        <v>2</v>
      </c>
      <c r="C7" s="31" t="s">
        <v>3</v>
      </c>
      <c r="D7" s="31" t="s">
        <v>4</v>
      </c>
      <c r="E7" s="5" t="s">
        <v>5</v>
      </c>
      <c r="F7" s="31" t="s">
        <v>10</v>
      </c>
      <c r="G7" s="31" t="s">
        <v>11</v>
      </c>
    </row>
    <row r="8" spans="1:7" ht="28.5" thickBot="1">
      <c r="A8" s="32"/>
      <c r="B8" s="32"/>
      <c r="C8" s="32"/>
      <c r="D8" s="32"/>
      <c r="E8" s="6" t="s">
        <v>6</v>
      </c>
      <c r="F8" s="32"/>
      <c r="G8" s="32"/>
    </row>
    <row r="9" spans="1:7" ht="16" thickTop="1">
      <c r="A9" s="4"/>
    </row>
    <row r="10" spans="1:7">
      <c r="A10" s="8" t="s">
        <v>17</v>
      </c>
      <c r="B10" s="24">
        <v>913466860</v>
      </c>
      <c r="C10" s="9"/>
      <c r="D10" s="10">
        <f>C10*B10/1000</f>
        <v>0</v>
      </c>
      <c r="E10" s="11"/>
      <c r="F10" s="12">
        <v>0.2225</v>
      </c>
      <c r="G10" s="10">
        <f>D10*(1+F10)</f>
        <v>0</v>
      </c>
    </row>
    <row r="11" spans="1:7">
      <c r="A11" s="8" t="s">
        <v>16</v>
      </c>
      <c r="B11" s="10">
        <v>86000000</v>
      </c>
      <c r="C11" s="9"/>
      <c r="D11" s="10">
        <f>C11*B11/1000</f>
        <v>0</v>
      </c>
      <c r="E11" s="11"/>
      <c r="F11" s="12">
        <v>0.2225</v>
      </c>
      <c r="G11" s="10">
        <f>D11*(1+F11)</f>
        <v>0</v>
      </c>
    </row>
    <row r="12" spans="1:7">
      <c r="A12" s="8" t="s">
        <v>7</v>
      </c>
      <c r="B12" s="10">
        <v>6200000</v>
      </c>
      <c r="C12" s="9"/>
      <c r="D12" s="10">
        <f t="shared" ref="D12:D13" si="0">C12*B12/1000</f>
        <v>0</v>
      </c>
      <c r="E12" s="11"/>
      <c r="F12" s="12">
        <v>0.2225</v>
      </c>
      <c r="G12" s="10">
        <f t="shared" ref="G12:G13" si="1">D12*(1+F12)</f>
        <v>0</v>
      </c>
    </row>
    <row r="13" spans="1:7">
      <c r="A13" s="8" t="s">
        <v>8</v>
      </c>
      <c r="B13" s="10">
        <v>500000</v>
      </c>
      <c r="C13" s="9"/>
      <c r="D13" s="10">
        <f t="shared" si="0"/>
        <v>0</v>
      </c>
      <c r="E13" s="11"/>
      <c r="F13" s="12">
        <v>0.2225</v>
      </c>
      <c r="G13" s="10">
        <f t="shared" si="1"/>
        <v>0</v>
      </c>
    </row>
    <row r="14" spans="1:7">
      <c r="A14" s="13" t="s">
        <v>18</v>
      </c>
      <c r="B14" s="14"/>
      <c r="C14" s="15"/>
      <c r="D14" s="16">
        <f>D15/12*3</f>
        <v>0</v>
      </c>
      <c r="E14" s="17"/>
      <c r="F14" s="18"/>
      <c r="G14" s="14">
        <f>G15/12*3</f>
        <v>0</v>
      </c>
    </row>
    <row r="15" spans="1:7">
      <c r="A15" s="13" t="s">
        <v>12</v>
      </c>
      <c r="B15" s="13"/>
      <c r="C15" s="13"/>
      <c r="D15" s="16">
        <f>SUM(D10:D13)</f>
        <v>0</v>
      </c>
      <c r="E15" s="13"/>
      <c r="F15" s="13"/>
      <c r="G15" s="16">
        <f>SUM(G10:G13)</f>
        <v>0</v>
      </c>
    </row>
    <row r="16" spans="1:7">
      <c r="A16" s="13" t="s">
        <v>22</v>
      </c>
      <c r="B16" s="13"/>
      <c r="C16" s="13"/>
      <c r="D16" s="16">
        <f>D15/12*63</f>
        <v>0</v>
      </c>
      <c r="E16" s="13"/>
      <c r="F16" s="13"/>
      <c r="G16" s="14">
        <f>G15/12*63</f>
        <v>0</v>
      </c>
    </row>
    <row r="17" spans="1:14">
      <c r="A17" s="13" t="s">
        <v>19</v>
      </c>
      <c r="B17" s="19"/>
      <c r="C17" s="19"/>
      <c r="D17" s="14"/>
      <c r="E17" s="19"/>
      <c r="F17" s="19"/>
      <c r="G17" s="20">
        <f>G15/12*69</f>
        <v>0</v>
      </c>
      <c r="H17" s="21" t="s">
        <v>13</v>
      </c>
      <c r="I17" s="21"/>
      <c r="J17" s="21"/>
      <c r="K17" s="21"/>
      <c r="L17" s="21"/>
      <c r="M17" s="21"/>
      <c r="N17" s="21"/>
    </row>
    <row r="18" spans="1:14">
      <c r="G18" s="22" t="str">
        <f>IF(G17&gt;B21,"ATTENZIONE VALORE INDICATO SUPERIORE ALLA BASE D'ASTA","")</f>
        <v/>
      </c>
    </row>
    <row r="20" spans="1:14">
      <c r="A20" s="8" t="s">
        <v>14</v>
      </c>
      <c r="B20" s="10">
        <v>650000</v>
      </c>
    </row>
    <row r="21" spans="1:14" ht="31">
      <c r="A21" s="23" t="s">
        <v>20</v>
      </c>
      <c r="B21" s="10">
        <f>B20/12*63</f>
        <v>3412500</v>
      </c>
    </row>
    <row r="22" spans="1:14" ht="31">
      <c r="A22" s="23" t="s">
        <v>21</v>
      </c>
      <c r="B22" s="10">
        <f>B20/12*69</f>
        <v>3737500</v>
      </c>
    </row>
    <row r="24" spans="1:14">
      <c r="A24" s="7" t="s">
        <v>9</v>
      </c>
    </row>
  </sheetData>
  <sheetProtection algorithmName="SHA-512" hashValue="53w77cspcATg5UReGinugtaXMxo9U5DNzfNqCIhQucoY9kbxrrRz2fBbDLv6mTNk3ZSt5B9Gmv1LvGW/gzV5JQ==" saltValue="8ZbxKFZLT/7/aXFG3D9q/A==" spinCount="100000" sheet="1" objects="1" scenarios="1"/>
  <mergeCells count="8">
    <mergeCell ref="A3:G3"/>
    <mergeCell ref="A4:G4"/>
    <mergeCell ref="A7:A8"/>
    <mergeCell ref="B7:B8"/>
    <mergeCell ref="C7:C8"/>
    <mergeCell ref="D7:D8"/>
    <mergeCell ref="F7:F8"/>
    <mergeCell ref="G7:G8"/>
  </mergeCells>
  <pageMargins left="0.75" right="0.75" top="1" bottom="1" header="0.5" footer="0.5"/>
  <pageSetup paperSize="9" scale="59" fitToHeight="0" orientation="landscape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1</vt:lpstr>
    </vt:vector>
  </TitlesOfParts>
  <Company>Politecnico di Milano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Francesco Cavazzana</dc:creator>
  <cp:lastModifiedBy>Roberto De Roberto</cp:lastModifiedBy>
  <cp:lastPrinted>2024-03-25T16:40:32Z</cp:lastPrinted>
  <dcterms:created xsi:type="dcterms:W3CDTF">2017-05-30T09:44:23Z</dcterms:created>
  <dcterms:modified xsi:type="dcterms:W3CDTF">2024-04-09T10:16:19Z</dcterms:modified>
</cp:coreProperties>
</file>